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<sst xmlns="http://schemas.openxmlformats.org/spreadsheetml/2006/main" count="144" uniqueCount="94">
  <si>
    <t xml:space="preserve"> </t>
  </si>
  <si>
    <t>Наименование</t>
  </si>
  <si>
    <t>5 - Подпрограмма "Финансовое обеспечение системы организации медицинской помощи"</t>
  </si>
  <si>
    <t>2 - Подпрограмма "Развитие музейного дела в Московской области"</t>
  </si>
  <si>
    <t>3 - Подпрограмма "Развитие библиотечного дела в Московской области"</t>
  </si>
  <si>
    <t>4 - 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</si>
  <si>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6 - Подпрограмма "Развитие образования в сфере культуры Московской области"</t>
  </si>
  <si>
    <t>7 - Подпрограмма "Развитие архивного дела в Московской области"</t>
  </si>
  <si>
    <t>8 - Обеспечивающая подпрограмма</t>
  </si>
  <si>
    <t>9 - Подпрограмма "Развитие парков культуры и отдыха"</t>
  </si>
  <si>
    <t>1 - Подпрограмма "Дошкольное образование"</t>
  </si>
  <si>
    <t>2 - Подпрограмма "Общее образование"</t>
  </si>
  <si>
    <t>3 - Подпрограмма "Дополнительное образование, воспитание и психолого-социальное сопровождение детей"</t>
  </si>
  <si>
    <t>5 - Подпрограмма "Обеспечивающая подпрограмма"</t>
  </si>
  <si>
    <t>1 - Подпрограмма "Социальная поддержка граждан"</t>
  </si>
  <si>
    <t>2 - Подпрограмма "Доступная среда"</t>
  </si>
  <si>
    <t>3 - Подпрограмма "Развитие системы отдыха и оздоровления детей"</t>
  </si>
  <si>
    <t>5 - Обеспечивающая подпрограмма</t>
  </si>
  <si>
    <t>1 - Подпрограмма "Развитие физической культуры и спорта"</t>
  </si>
  <si>
    <t>2 - Подпрограмма "Развитие мелиорации земель сельскохозяйственного назначения"</t>
  </si>
  <si>
    <t>3 - Подпрограмма "Комплексное развитие сельских территорий"</t>
  </si>
  <si>
    <t>4 - Подпрограмма "Обеспечение эпизоотического и ветеринарно-санитарного благополучия и развития государственной ветеринарной службы"</t>
  </si>
  <si>
    <t>1 - Подпрограмма "Охрана окружающей среды"</t>
  </si>
  <si>
    <t>2 - Подпрограмма "Развитие водохозяйственного комплекса"</t>
  </si>
  <si>
    <t>4 - Подпрограмма "Развитие лесного хозяйства"</t>
  </si>
  <si>
    <t>1 - Подпрограмма "Профилактика преступлений и иных правонарушений"</t>
  </si>
  <si>
    <t>2 - 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</si>
  <si>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3 - 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</si>
  <si>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4 - Подпрограмма "Обеспечение пожарной безопасности на территории муниципального образования Московской области"</t>
  </si>
  <si>
    <t>5 - Подпрограмма "Обеспечение мероприятий гражданской обороны на территории муниципального образования Московской области"</t>
  </si>
  <si>
    <t>6 - Обеспечивающая подпрограмма</t>
  </si>
  <si>
    <t>1 - Подпрограмма "Создание условий для жилищного строительства""</t>
  </si>
  <si>
    <t>2 - Подпрограмма "Обеспечение жильем молодых семей"</t>
  </si>
  <si>
    <t>3 - 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</si>
  <si>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1 - Подпрограмма "Чистая вода"</t>
  </si>
  <si>
    <t>3 - Подпрограмма "Создание условий для обеспечения качественными коммунальными услугами"</t>
  </si>
  <si>
    <t>4 - Подпрограмма "Энергосбережение и повышение энергетической эффективности"</t>
  </si>
  <si>
    <t>6 - Подпрограмма "Развитие газификации"</t>
  </si>
  <si>
    <t>3 - Подпрограмма "Развитие малого и среднего предпринимательства"</t>
  </si>
  <si>
    <t>1 - Подпрограмма "Развитие имущественного комплекса"</t>
  </si>
  <si>
    <t>3 - Подпрограмма "Совершенствование муниципальной службы Московской области"</t>
  </si>
  <si>
    <t>1 - 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</si>
  <si>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4 - Подпрограмма "Молодежь Подмосковья"</t>
  </si>
  <si>
    <t>1 - Подпрограмма "Пассажирский транспорт общего пользования"</t>
  </si>
  <si>
    <t>2 - Подпрограмма "Дороги Подмосковья"</t>
  </si>
  <si>
    <t>1 - 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</si>
  <si>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2 - 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</si>
  <si>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2 - Подпрограмма "Реализация политики пространственного развития городского округа"</t>
  </si>
  <si>
    <t>1 - Подпрограмма "Комфортная городская среда"</t>
  </si>
  <si>
    <t>2 - Подпрограмма "Благоустройство территорий"</t>
  </si>
  <si>
    <t>3 - Подпрограмма "Создание условий для обеспечения комфортного проживания жителей в многоквартирных домах"</t>
  </si>
  <si>
    <t>Итого:</t>
  </si>
  <si>
    <t>(в рублях)</t>
  </si>
  <si>
    <t>Сведения об исполнении бюджета городского округа Лотошино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01.04.2022 года)</t>
  </si>
  <si>
    <t>Код целевой статьи расходов</t>
  </si>
  <si>
    <t>Годовые бюджетные назначения в соответствии с отчетом об исполнении бюджета городского округа Лотошино на 2022 год</t>
  </si>
  <si>
    <t>Фактически исполнено по состоянию на 01.04.2022</t>
  </si>
  <si>
    <t>исполнения годовых бюджетных назначений в соответствии с отчетом об исполнении бюджета городского округа Лотошино на 2022 год, %</t>
  </si>
  <si>
    <t>Фактически исполнено по состоянию на 01.04.2021</t>
  </si>
  <si>
    <t>Темп роста к соответствующему периоду предыдущего года, %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</si>
  <si>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</si>
  <si>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</si>
  <si>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</si>
  <si>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</si>
  <si>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</si>
  <si>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</si>
  <si>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</si>
  <si>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</si>
  <si>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</si>
  <si>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</si>
  <si>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</si>
  <si>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</si>
  <si>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</si>
  <si>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</si>
  <si>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</si>
  <si>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</si>
  <si>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</si>
  <si>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Муниципальная программа "Формирование современной комфортной городской среды"</t>
  </si>
  <si>
    <t>Муниципальная программа "Архитектура и градостроительство"</t>
  </si>
  <si>
    <t>Муниципальная программа "Цифровое муниципальное образование"</t>
  </si>
  <si>
    <t>Муниципальная программа "Развитие и функционирование дорожно-транспортного комплекса"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</si>
  <si>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</si>
  <si>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"Управление имуществом и муниципальными финансами"</t>
  </si>
  <si>
    <t>Муниципальная программа "Предпринимательство"</t>
  </si>
  <si>
    <t>Муниципальная программа "Развитие инженерной инфраструктуры и энергоэффективности"</t>
  </si>
  <si>
    <t>Муниципальная программа "Жилище"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</si>
  <si>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</si>
  <si>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"Экология и окружающая среда"</t>
  </si>
  <si>
    <t>Муниципальная программа "Развитие сельского хозяйства"</t>
  </si>
  <si>
    <t>Муниципальная программа "Спорт"</t>
  </si>
  <si>
    <t>Муниципальная программа "Социальная защита населения"</t>
  </si>
  <si>
    <t>Муниципальная программа "Образование"</t>
  </si>
  <si>
    <t>Муниципальная программа "Культура"</t>
  </si>
  <si>
    <t>Муниципальная программа "Здравоохранение"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</si>
</sst>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gt;=0.005]#,##0.00;[Red][&lt;=-0.005]\-#,##0.00;#,##0.00"/>
    <numFmt numFmtId="165" formatCode="#,##0.00_ ;[Red]\-#,##0.00\ "/>
    <numFmt numFmtId="166" formatCode="#,##0.0"/>
    <numFmt numFmtId="167" formatCode="0.0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4" fontId="42" fillId="0" borderId="10" xfId="0" applyNumberFormat="1" applyFont="1" applyBorder="1" applyAlignment="1">
      <alignment horizontal="right" vertical="center"/>
    </xf>
    <xf numFmtId="0" fontId="43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43" fillId="0" borderId="0" xfId="0" applyNumberFormat="1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/>
    </xf>
    <xf numFmtId="166" fontId="44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2" fillId="0" borderId="0" xfId="0" applyNumberFormat="1" applyFont="1" applyBorder="1" applyAlignment="1">
      <alignment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right" vertical="center"/>
    </xf>
    <xf numFmtId="166" fontId="43" fillId="33" borderId="10" xfId="0" applyNumberFormat="1" applyFont="1" applyFill="1" applyBorder="1" applyAlignment="1">
      <alignment horizontal="right" vertical="center"/>
    </xf>
    <xf numFmtId="164" fontId="48" fillId="33" borderId="10" xfId="0" applyNumberFormat="1" applyFont="1" applyFill="1" applyBorder="1" applyAlignment="1">
      <alignment horizontal="right" vertical="center"/>
    </xf>
    <xf numFmtId="0" fontId="43" fillId="33" borderId="11" xfId="0" applyNumberFormat="1" applyFont="1" applyFill="1" applyBorder="1" applyAlignment="1">
      <alignment horizontal="left" vertical="center" wrapText="1"/>
    </xf>
    <xf numFmtId="0" fontId="43" fillId="33" borderId="12" xfId="0" applyNumberFormat="1" applyFont="1" applyFill="1" applyBorder="1" applyAlignment="1">
      <alignment horizontal="left" vertical="center" wrapText="1"/>
    </xf>
    <xf numFmtId="0" fontId="43" fillId="33" borderId="13" xfId="0" applyNumberFormat="1" applyFont="1" applyFill="1" applyBorder="1" applyAlignment="1">
      <alignment horizontal="left" vertical="center" wrapText="1"/>
    </xf>
    <xf numFmtId="166" fontId="43" fillId="33" borderId="1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66" fontId="43" fillId="0" borderId="10" xfId="0" applyNumberFormat="1" applyFont="1" applyBorder="1" applyAlignment="1">
      <alignment horizontal="center" vertical="center" wrapText="1"/>
    </xf>
    <xf numFmtId="167" fontId="4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130" workbookViewId="0" topLeftCell="A1">
      <selection activeCell="B7" sqref="B7:F7"/>
    </sheetView>
  </sheetViews>
  <sheetFormatPr defaultColWidth="9.140625" defaultRowHeight="15"/>
  <cols>
    <col min="1" max="1" width="12.8515625" style="0" customWidth="1"/>
    <col min="2" max="2" width="37.28125" style="0" customWidth="1"/>
    <col min="3" max="3" width="17.140625" style="0" customWidth="1"/>
    <col min="4" max="4" width="5.28125" style="0" customWidth="1"/>
    <col min="5" max="6" width="11.140625" style="0" hidden="1" customWidth="1"/>
    <col min="7" max="7" width="19.140625" style="0" customWidth="1"/>
    <col min="8" max="8" width="16.421875" style="0" customWidth="1"/>
    <col min="9" max="9" width="18.00390625" style="10" customWidth="1"/>
    <col min="10" max="10" width="13.57421875" style="0" customWidth="1"/>
    <col min="11" max="11" width="16.421875" style="13" customWidth="1"/>
  </cols>
  <sheetData>
    <row r="1" spans="1:11" ht="54" customHeight="1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9" ht="16.5" customHeight="1">
      <c r="B2" s="19"/>
      <c r="C2" s="20"/>
      <c r="D2" s="20"/>
      <c r="E2" s="20"/>
      <c r="F2" s="20"/>
      <c r="G2" s="20"/>
      <c r="H2" s="20"/>
      <c r="I2" s="20"/>
    </row>
    <row r="3" spans="2:10" ht="15" customHeight="1">
      <c r="B3" s="3"/>
      <c r="C3" s="2" t="s">
        <v>0</v>
      </c>
      <c r="D3" s="2"/>
      <c r="E3" s="2"/>
      <c r="F3" s="2"/>
      <c r="G3" s="2"/>
      <c r="H3" s="2"/>
      <c r="I3" s="7"/>
      <c r="J3" s="5" t="s">
        <v>52</v>
      </c>
    </row>
    <row r="4" spans="1:11" ht="105" customHeight="1">
      <c r="A4" s="30" t="s">
        <v>54</v>
      </c>
      <c r="B4" s="14" t="s">
        <v>1</v>
      </c>
      <c r="C4" s="14"/>
      <c r="D4" s="14"/>
      <c r="E4" s="14"/>
      <c r="F4" s="14"/>
      <c r="G4" s="31" t="s">
        <v>55</v>
      </c>
      <c r="H4" s="31" t="s">
        <v>56</v>
      </c>
      <c r="I4" s="32" t="s">
        <v>57</v>
      </c>
      <c r="J4" s="31" t="s">
        <v>58</v>
      </c>
      <c r="K4" s="33" t="s">
        <v>59</v>
      </c>
    </row>
    <row r="5" spans="1:11" ht="31.5" customHeight="1">
      <c r="A5" s="34" t="s">
        <v>60</v>
      </c>
      <c r="B5" s="21" t="s">
        <v>93</v>
      </c>
      <c r="C5" s="21"/>
      <c r="D5" s="21"/>
      <c r="E5" s="21"/>
      <c r="F5" s="21"/>
      <c r="G5" s="22">
        <v>396000</v>
      </c>
      <c r="H5" s="22">
        <v>42000</v>
      </c>
      <c r="I5" s="23">
        <v>10.606060606060606</v>
      </c>
      <c r="J5" s="24">
        <f>SUM(J6)</f>
        <v>54000</v>
      </c>
      <c r="K5" s="23">
        <f>H5/J5*100</f>
        <v>77.77777777777779</v>
      </c>
    </row>
    <row r="6" spans="1:13" ht="27.75" customHeight="1" hidden="1">
      <c r="A6" s="34"/>
      <c r="B6" s="25" t="s">
        <v>2</v>
      </c>
      <c r="C6" s="26"/>
      <c r="D6" s="26"/>
      <c r="E6" s="26"/>
      <c r="F6" s="27"/>
      <c r="G6" s="22">
        <v>396000</v>
      </c>
      <c r="H6" s="22">
        <v>42000</v>
      </c>
      <c r="I6" s="23">
        <v>10.606060606060606</v>
      </c>
      <c r="J6" s="22">
        <v>54000</v>
      </c>
      <c r="K6" s="23">
        <f>H6/J6*100</f>
        <v>77.77777777777779</v>
      </c>
      <c r="L6" s="11"/>
      <c r="M6" s="11"/>
    </row>
    <row r="7" spans="1:11" ht="28.5" customHeight="1">
      <c r="A7" s="34" t="s">
        <v>61</v>
      </c>
      <c r="B7" s="21" t="s">
        <v>92</v>
      </c>
      <c r="C7" s="21"/>
      <c r="D7" s="21"/>
      <c r="E7" s="21"/>
      <c r="F7" s="21"/>
      <c r="G7" s="22">
        <v>141980427.2</v>
      </c>
      <c r="H7" s="22">
        <v>32225678.95</v>
      </c>
      <c r="I7" s="23">
        <v>22.69726862041728</v>
      </c>
      <c r="J7" s="22">
        <f>SUM(J8:J14)</f>
        <v>27326437.03</v>
      </c>
      <c r="K7" s="23">
        <f>H7/J7*100</f>
        <v>117.92857925320239</v>
      </c>
    </row>
    <row r="8" spans="1:11" ht="30.75" customHeight="1" hidden="1">
      <c r="A8" s="34" t="s">
        <v>60</v>
      </c>
      <c r="B8" s="21" t="s">
        <v>3</v>
      </c>
      <c r="C8" s="21"/>
      <c r="D8" s="21"/>
      <c r="E8" s="21"/>
      <c r="F8" s="21"/>
      <c r="G8" s="22">
        <v>6699679</v>
      </c>
      <c r="H8" s="22">
        <v>1172190.87</v>
      </c>
      <c r="I8" s="23">
        <v>17.49622437134675</v>
      </c>
      <c r="J8" s="22">
        <v>1318884.86</v>
      </c>
      <c r="K8" s="23">
        <f>H8/J8*100</f>
        <v>88.87742255226131</v>
      </c>
    </row>
    <row r="9" spans="1:11" ht="75.75" customHeight="1" hidden="1">
      <c r="A9" s="34" t="s">
        <v>60</v>
      </c>
      <c r="B9" s="21" t="s">
        <v>4</v>
      </c>
      <c r="C9" s="21"/>
      <c r="D9" s="21"/>
      <c r="E9" s="21"/>
      <c r="F9" s="21"/>
      <c r="G9" s="22">
        <v>19897671.9</v>
      </c>
      <c r="H9" s="22">
        <v>3550921.02</v>
      </c>
      <c r="I9" s="23">
        <v>17.845912013455205</v>
      </c>
      <c r="J9" s="22">
        <v>3750799.35</v>
      </c>
      <c r="K9" s="23">
        <f>H9/J9*100</f>
        <v>94.67104711959598</v>
      </c>
    </row>
    <row r="10" spans="1:11" ht="23.25" customHeight="1" hidden="1">
      <c r="A10" s="34" t="s">
        <v>60</v>
      </c>
      <c r="B10" s="21" t="s">
        <v>5</v>
      </c>
      <c r="C10" s="21"/>
      <c r="D10" s="21"/>
      <c r="E10" s="21"/>
      <c r="F10" s="21"/>
      <c r="G10" s="22">
        <v>71229717</v>
      </c>
      <c r="H10" s="22">
        <v>19738648.05</v>
      </c>
      <c r="I10" s="23">
        <v>27.71125434908018</v>
      </c>
      <c r="J10" s="22">
        <v>15046517</v>
      </c>
      <c r="K10" s="23">
        <f>H10/J10*100</f>
        <v>131.18416740565274</v>
      </c>
    </row>
    <row r="11" spans="1:11" ht="64.5" customHeight="1" hidden="1">
      <c r="A11" s="34" t="s">
        <v>60</v>
      </c>
      <c r="B11" s="21" t="s">
        <v>6</v>
      </c>
      <c r="C11" s="21"/>
      <c r="D11" s="21"/>
      <c r="E11" s="21"/>
      <c r="F11" s="21"/>
      <c r="G11" s="22">
        <v>19880209</v>
      </c>
      <c r="H11" s="22">
        <v>4420050</v>
      </c>
      <c r="I11" s="23">
        <v>22.23341816979892</v>
      </c>
      <c r="J11" s="22">
        <v>4313007</v>
      </c>
      <c r="K11" s="23">
        <f>H11/J11*100</f>
        <v>102.48186474077134</v>
      </c>
    </row>
    <row r="12" spans="1:11" ht="95.25" customHeight="1" hidden="1">
      <c r="A12" s="34" t="s">
        <v>60</v>
      </c>
      <c r="B12" s="21" t="s">
        <v>7</v>
      </c>
      <c r="C12" s="21"/>
      <c r="D12" s="21"/>
      <c r="E12" s="21"/>
      <c r="F12" s="21"/>
      <c r="G12" s="22">
        <v>4134416.3</v>
      </c>
      <c r="H12" s="22">
        <v>676082.77</v>
      </c>
      <c r="I12" s="23">
        <v>16.352556707944483</v>
      </c>
      <c r="J12" s="22">
        <v>649540.54</v>
      </c>
      <c r="K12" s="23">
        <f>H12/J12*100</f>
        <v>104.08630845428061</v>
      </c>
    </row>
    <row r="13" spans="1:11" ht="25.5" customHeight="1" hidden="1">
      <c r="A13" s="34" t="s">
        <v>60</v>
      </c>
      <c r="B13" s="21" t="s">
        <v>8</v>
      </c>
      <c r="C13" s="21"/>
      <c r="D13" s="21"/>
      <c r="E13" s="21"/>
      <c r="F13" s="21"/>
      <c r="G13" s="22">
        <v>6212734</v>
      </c>
      <c r="H13" s="22">
        <v>1521540.24</v>
      </c>
      <c r="I13" s="23">
        <v>24.490670934889536</v>
      </c>
      <c r="J13" s="22">
        <v>1123000.28</v>
      </c>
      <c r="K13" s="23">
        <f>H13/J13*100</f>
        <v>135.48885669022272</v>
      </c>
    </row>
    <row r="14" spans="1:11" ht="72.75" customHeight="1" hidden="1">
      <c r="A14" s="34" t="s">
        <v>60</v>
      </c>
      <c r="B14" s="21" t="s">
        <v>9</v>
      </c>
      <c r="C14" s="21"/>
      <c r="D14" s="21"/>
      <c r="E14" s="21"/>
      <c r="F14" s="21"/>
      <c r="G14" s="22">
        <v>13926000</v>
      </c>
      <c r="H14" s="22">
        <v>1146246</v>
      </c>
      <c r="I14" s="23">
        <v>8.230978026712624</v>
      </c>
      <c r="J14" s="22">
        <v>1124688</v>
      </c>
      <c r="K14" s="23">
        <f>H14/J14*100</f>
        <v>101.9167982587171</v>
      </c>
    </row>
    <row r="15" spans="1:11" ht="28.5" customHeight="1">
      <c r="A15" s="34" t="s">
        <v>62</v>
      </c>
      <c r="B15" s="21" t="s">
        <v>91</v>
      </c>
      <c r="C15" s="21"/>
      <c r="D15" s="21"/>
      <c r="E15" s="21"/>
      <c r="F15" s="21"/>
      <c r="G15" s="22">
        <v>632781414.6</v>
      </c>
      <c r="H15" s="22">
        <v>75339491.52</v>
      </c>
      <c r="I15" s="23">
        <v>11.90608475244557</v>
      </c>
      <c r="J15" s="22">
        <f>SUM(J16:J19)</f>
        <v>69747448.05</v>
      </c>
      <c r="K15" s="23">
        <f>H15/J15*100</f>
        <v>108.01755996289816</v>
      </c>
    </row>
    <row r="16" spans="1:11" ht="99" customHeight="1" hidden="1">
      <c r="A16" s="34" t="s">
        <v>60</v>
      </c>
      <c r="B16" s="21" t="s">
        <v>10</v>
      </c>
      <c r="C16" s="21"/>
      <c r="D16" s="21"/>
      <c r="E16" s="21"/>
      <c r="F16" s="21"/>
      <c r="G16" s="22">
        <v>38740044</v>
      </c>
      <c r="H16" s="22">
        <v>6732702.31</v>
      </c>
      <c r="I16" s="23">
        <v>17.379180854828142</v>
      </c>
      <c r="J16" s="22">
        <v>22555928.95</v>
      </c>
      <c r="K16" s="23">
        <f>H16/J16*100</f>
        <v>29.84892497633089</v>
      </c>
    </row>
    <row r="17" spans="1:11" ht="96.75" customHeight="1" hidden="1">
      <c r="A17" s="34" t="s">
        <v>60</v>
      </c>
      <c r="B17" s="21" t="s">
        <v>11</v>
      </c>
      <c r="C17" s="21"/>
      <c r="D17" s="21"/>
      <c r="E17" s="21"/>
      <c r="F17" s="21"/>
      <c r="G17" s="22">
        <v>570866219.6</v>
      </c>
      <c r="H17" s="22">
        <v>64509008.43</v>
      </c>
      <c r="I17" s="23">
        <v>11.30019717670469</v>
      </c>
      <c r="J17" s="22">
        <v>43683537.63</v>
      </c>
      <c r="K17" s="23">
        <f>H17/J17*100</f>
        <v>147.67349882784663</v>
      </c>
    </row>
    <row r="18" spans="1:11" ht="30.75" customHeight="1" hidden="1">
      <c r="A18" s="34" t="s">
        <v>60</v>
      </c>
      <c r="B18" s="21" t="s">
        <v>12</v>
      </c>
      <c r="C18" s="21"/>
      <c r="D18" s="21"/>
      <c r="E18" s="21"/>
      <c r="F18" s="21"/>
      <c r="G18" s="22">
        <v>16035083</v>
      </c>
      <c r="H18" s="22">
        <v>2836281.42</v>
      </c>
      <c r="I18" s="23">
        <v>17.687974674031935</v>
      </c>
      <c r="J18" s="22">
        <v>2371912.24</v>
      </c>
      <c r="K18" s="23">
        <f>H18/J18*100</f>
        <v>119.57783986139385</v>
      </c>
    </row>
    <row r="19" spans="1:11" ht="35.25" customHeight="1" hidden="1">
      <c r="A19" s="34" t="s">
        <v>60</v>
      </c>
      <c r="B19" s="21" t="s">
        <v>13</v>
      </c>
      <c r="C19" s="21"/>
      <c r="D19" s="21"/>
      <c r="E19" s="21"/>
      <c r="F19" s="21"/>
      <c r="G19" s="22">
        <v>7140068</v>
      </c>
      <c r="H19" s="22">
        <v>1261499.36</v>
      </c>
      <c r="I19" s="23">
        <v>17.6678899976863</v>
      </c>
      <c r="J19" s="22">
        <v>1136069.23</v>
      </c>
      <c r="K19" s="23">
        <f>H19/J19*100</f>
        <v>111.0407118411261</v>
      </c>
    </row>
    <row r="20" spans="1:11" ht="33.75" customHeight="1">
      <c r="A20" s="34" t="s">
        <v>63</v>
      </c>
      <c r="B20" s="21" t="s">
        <v>90</v>
      </c>
      <c r="C20" s="21"/>
      <c r="D20" s="21"/>
      <c r="E20" s="21"/>
      <c r="F20" s="21"/>
      <c r="G20" s="22">
        <v>33219473.48</v>
      </c>
      <c r="H20" s="22">
        <v>5779697.45</v>
      </c>
      <c r="I20" s="23">
        <v>17.39852214539073</v>
      </c>
      <c r="J20" s="22">
        <f>SUM(J21:J24)</f>
        <v>6790028.77</v>
      </c>
      <c r="K20" s="23">
        <f>H20/J20*100</f>
        <v>85.12036761222738</v>
      </c>
    </row>
    <row r="21" spans="1:11" ht="57" customHeight="1" hidden="1">
      <c r="A21" s="34" t="s">
        <v>60</v>
      </c>
      <c r="B21" s="21" t="s">
        <v>14</v>
      </c>
      <c r="C21" s="21"/>
      <c r="D21" s="21"/>
      <c r="E21" s="21"/>
      <c r="F21" s="21"/>
      <c r="G21" s="22">
        <v>28525473.48</v>
      </c>
      <c r="H21" s="22">
        <v>5524357.91</v>
      </c>
      <c r="I21" s="23">
        <v>19.366402152354386</v>
      </c>
      <c r="J21" s="22">
        <v>6754028.77</v>
      </c>
      <c r="K21" s="23">
        <f>H21/J21*100</f>
        <v>81.79352055084598</v>
      </c>
    </row>
    <row r="22" spans="1:11" ht="129" customHeight="1" hidden="1">
      <c r="A22" s="34" t="s">
        <v>60</v>
      </c>
      <c r="B22" s="21" t="s">
        <v>15</v>
      </c>
      <c r="C22" s="21"/>
      <c r="D22" s="21"/>
      <c r="E22" s="21"/>
      <c r="F22" s="21"/>
      <c r="G22" s="22">
        <v>1036000</v>
      </c>
      <c r="H22" s="22">
        <v>0</v>
      </c>
      <c r="I22" s="23">
        <v>0</v>
      </c>
      <c r="J22" s="22">
        <v>36000</v>
      </c>
      <c r="K22" s="23">
        <f>H22/J22*100</f>
        <v>0</v>
      </c>
    </row>
    <row r="23" spans="1:11" ht="44.25" customHeight="1" hidden="1">
      <c r="A23" s="34" t="s">
        <v>60</v>
      </c>
      <c r="B23" s="21" t="s">
        <v>16</v>
      </c>
      <c r="C23" s="21"/>
      <c r="D23" s="21"/>
      <c r="E23" s="21"/>
      <c r="F23" s="21"/>
      <c r="G23" s="22">
        <v>1370000</v>
      </c>
      <c r="H23" s="22">
        <v>0</v>
      </c>
      <c r="I23" s="23">
        <v>0</v>
      </c>
      <c r="J23" s="22">
        <v>0</v>
      </c>
      <c r="K23" s="23" t="e">
        <f>H23/J23*100</f>
        <v>#DIV/0!</v>
      </c>
    </row>
    <row r="24" spans="1:11" ht="81" customHeight="1" hidden="1">
      <c r="A24" s="34" t="s">
        <v>60</v>
      </c>
      <c r="B24" s="21" t="s">
        <v>17</v>
      </c>
      <c r="C24" s="21"/>
      <c r="D24" s="21"/>
      <c r="E24" s="21"/>
      <c r="F24" s="21"/>
      <c r="G24" s="22">
        <v>2288000</v>
      </c>
      <c r="H24" s="22">
        <v>255339.54</v>
      </c>
      <c r="I24" s="23">
        <v>11.15994493006993</v>
      </c>
      <c r="J24" s="22">
        <v>0</v>
      </c>
      <c r="K24" s="23" t="e">
        <f>H24/J24*100</f>
        <v>#DIV/0!</v>
      </c>
    </row>
    <row r="25" spans="1:11" ht="28.5" customHeight="1">
      <c r="A25" s="34" t="s">
        <v>64</v>
      </c>
      <c r="B25" s="21" t="s">
        <v>89</v>
      </c>
      <c r="C25" s="21"/>
      <c r="D25" s="21"/>
      <c r="E25" s="21"/>
      <c r="F25" s="21"/>
      <c r="G25" s="22">
        <v>67320625</v>
      </c>
      <c r="H25" s="22">
        <v>14836557.54</v>
      </c>
      <c r="I25" s="23">
        <v>22.038650918644915</v>
      </c>
      <c r="J25" s="22">
        <f>SUM(J26)</f>
        <v>13844715.83</v>
      </c>
      <c r="K25" s="23">
        <f>H25/J25*100</f>
        <v>107.1640452731488</v>
      </c>
    </row>
    <row r="26" spans="1:11" ht="34.5" customHeight="1" hidden="1">
      <c r="A26" s="34" t="s">
        <v>60</v>
      </c>
      <c r="B26" s="21" t="s">
        <v>18</v>
      </c>
      <c r="C26" s="21"/>
      <c r="D26" s="21"/>
      <c r="E26" s="21"/>
      <c r="F26" s="21"/>
      <c r="G26" s="22">
        <v>67320625</v>
      </c>
      <c r="H26" s="22">
        <v>14836557.54</v>
      </c>
      <c r="I26" s="23">
        <v>22.038650918644915</v>
      </c>
      <c r="J26" s="22">
        <v>13844715.83</v>
      </c>
      <c r="K26" s="23">
        <f>H26/J26*100</f>
        <v>107.1640452731488</v>
      </c>
    </row>
    <row r="27" spans="1:11" ht="29.25" customHeight="1">
      <c r="A27" s="34" t="s">
        <v>65</v>
      </c>
      <c r="B27" s="21" t="s">
        <v>88</v>
      </c>
      <c r="C27" s="21"/>
      <c r="D27" s="21"/>
      <c r="E27" s="21"/>
      <c r="F27" s="21"/>
      <c r="G27" s="22">
        <v>7964620</v>
      </c>
      <c r="H27" s="22">
        <v>661434.48</v>
      </c>
      <c r="I27" s="23">
        <v>8.304658351559773</v>
      </c>
      <c r="J27" s="22">
        <f>SUM(J28:J30)</f>
        <v>226430.87</v>
      </c>
      <c r="K27" s="23">
        <f>H27/J27*100</f>
        <v>292.11320876875135</v>
      </c>
    </row>
    <row r="28" spans="1:11" ht="42.75" customHeight="1" hidden="1">
      <c r="A28" s="34" t="s">
        <v>60</v>
      </c>
      <c r="B28" s="21" t="s">
        <v>19</v>
      </c>
      <c r="C28" s="21"/>
      <c r="D28" s="21"/>
      <c r="E28" s="21"/>
      <c r="F28" s="21"/>
      <c r="G28" s="22">
        <v>4552000</v>
      </c>
      <c r="H28" s="22">
        <v>25516</v>
      </c>
      <c r="I28" s="23">
        <v>0.5605448154657294</v>
      </c>
      <c r="J28" s="22">
        <v>40046.9</v>
      </c>
      <c r="K28" s="23">
        <f>H28/J28*100</f>
        <v>63.7152938179984</v>
      </c>
    </row>
    <row r="29" spans="1:11" ht="91.5" customHeight="1" hidden="1">
      <c r="A29" s="34" t="s">
        <v>60</v>
      </c>
      <c r="B29" s="21" t="s">
        <v>20</v>
      </c>
      <c r="C29" s="21"/>
      <c r="D29" s="21"/>
      <c r="E29" s="21"/>
      <c r="F29" s="21"/>
      <c r="G29" s="22">
        <v>2784620</v>
      </c>
      <c r="H29" s="22">
        <v>607276.98</v>
      </c>
      <c r="I29" s="23">
        <v>21.80825319074057</v>
      </c>
      <c r="J29" s="22">
        <v>156775.72</v>
      </c>
      <c r="K29" s="23">
        <f>H29/J29*100</f>
        <v>387.3539729238685</v>
      </c>
    </row>
    <row r="30" spans="1:11" ht="74.25" customHeight="1" hidden="1">
      <c r="A30" s="34" t="s">
        <v>60</v>
      </c>
      <c r="B30" s="21" t="s">
        <v>21</v>
      </c>
      <c r="C30" s="21"/>
      <c r="D30" s="21"/>
      <c r="E30" s="21"/>
      <c r="F30" s="21"/>
      <c r="G30" s="22">
        <v>628000</v>
      </c>
      <c r="H30" s="22">
        <v>28641.5</v>
      </c>
      <c r="I30" s="23">
        <v>4.560748407643312</v>
      </c>
      <c r="J30" s="22">
        <v>29608.25</v>
      </c>
      <c r="K30" s="23">
        <f>H30/J30*100</f>
        <v>96.73486274940262</v>
      </c>
    </row>
    <row r="31" spans="1:11" ht="30" customHeight="1">
      <c r="A31" s="34" t="s">
        <v>66</v>
      </c>
      <c r="B31" s="21" t="s">
        <v>87</v>
      </c>
      <c r="C31" s="21"/>
      <c r="D31" s="21"/>
      <c r="E31" s="21"/>
      <c r="F31" s="21"/>
      <c r="G31" s="22">
        <v>2488725</v>
      </c>
      <c r="H31" s="22">
        <v>254963</v>
      </c>
      <c r="I31" s="23">
        <v>10.24472370390461</v>
      </c>
      <c r="J31" s="22">
        <f>SUM(J32:J34)</f>
        <v>206853</v>
      </c>
      <c r="K31" s="23">
        <f>H31/J31*100</f>
        <v>123.25806248882057</v>
      </c>
    </row>
    <row r="32" spans="1:11" ht="38.25" customHeight="1" hidden="1">
      <c r="A32" s="34" t="s">
        <v>60</v>
      </c>
      <c r="B32" s="21" t="s">
        <v>22</v>
      </c>
      <c r="C32" s="21"/>
      <c r="D32" s="21"/>
      <c r="E32" s="21"/>
      <c r="F32" s="21"/>
      <c r="G32" s="22">
        <v>130000</v>
      </c>
      <c r="H32" s="22">
        <v>0</v>
      </c>
      <c r="I32" s="23">
        <v>0</v>
      </c>
      <c r="J32" s="22">
        <v>0</v>
      </c>
      <c r="K32" s="23" t="e">
        <f>H32/J32*100</f>
        <v>#DIV/0!</v>
      </c>
    </row>
    <row r="33" spans="1:11" ht="46.5" customHeight="1" hidden="1">
      <c r="A33" s="34" t="s">
        <v>60</v>
      </c>
      <c r="B33" s="21" t="s">
        <v>23</v>
      </c>
      <c r="C33" s="21"/>
      <c r="D33" s="21"/>
      <c r="E33" s="21"/>
      <c r="F33" s="21"/>
      <c r="G33" s="22">
        <v>1426350</v>
      </c>
      <c r="H33" s="22">
        <v>30000</v>
      </c>
      <c r="I33" s="23">
        <v>2.103270585760858</v>
      </c>
      <c r="J33" s="22">
        <v>0</v>
      </c>
      <c r="K33" s="23" t="e">
        <f>H33/J33*100</f>
        <v>#DIV/0!</v>
      </c>
    </row>
    <row r="34" spans="1:11" ht="44.25" customHeight="1" hidden="1">
      <c r="A34" s="34" t="s">
        <v>60</v>
      </c>
      <c r="B34" s="21" t="s">
        <v>24</v>
      </c>
      <c r="C34" s="21"/>
      <c r="D34" s="21"/>
      <c r="E34" s="21"/>
      <c r="F34" s="21"/>
      <c r="G34" s="22">
        <v>932375</v>
      </c>
      <c r="H34" s="22">
        <v>224963</v>
      </c>
      <c r="I34" s="23">
        <v>24.127952808687493</v>
      </c>
      <c r="J34" s="22">
        <v>206853</v>
      </c>
      <c r="K34" s="23">
        <f>H34/J34*100</f>
        <v>108.75500959618667</v>
      </c>
    </row>
    <row r="35" spans="1:11" ht="35.25" customHeight="1">
      <c r="A35" s="34" t="s">
        <v>67</v>
      </c>
      <c r="B35" s="21" t="s">
        <v>86</v>
      </c>
      <c r="C35" s="21"/>
      <c r="D35" s="21"/>
      <c r="E35" s="21"/>
      <c r="F35" s="21"/>
      <c r="G35" s="22">
        <v>18056314</v>
      </c>
      <c r="H35" s="22">
        <v>1727912.03</v>
      </c>
      <c r="I35" s="23">
        <v>9.569572339072083</v>
      </c>
      <c r="J35" s="22">
        <f>SUM(J36:J41)</f>
        <v>1128182.8599999999</v>
      </c>
      <c r="K35" s="23">
        <f>H35/J35*100</f>
        <v>153.15886203057545</v>
      </c>
    </row>
    <row r="36" spans="1:11" ht="35.25" customHeight="1" hidden="1">
      <c r="A36" s="34" t="s">
        <v>60</v>
      </c>
      <c r="B36" s="21" t="s">
        <v>25</v>
      </c>
      <c r="C36" s="21"/>
      <c r="D36" s="21"/>
      <c r="E36" s="21"/>
      <c r="F36" s="21"/>
      <c r="G36" s="22">
        <v>9489677</v>
      </c>
      <c r="H36" s="22">
        <v>531221.48</v>
      </c>
      <c r="I36" s="23">
        <v>5.5978878943930335</v>
      </c>
      <c r="J36" s="22">
        <v>165547.86</v>
      </c>
      <c r="K36" s="23">
        <f>H36/J36*100</f>
        <v>320.8869507585299</v>
      </c>
    </row>
    <row r="37" spans="1:11" ht="29.25" customHeight="1" hidden="1">
      <c r="A37" s="34" t="s">
        <v>60</v>
      </c>
      <c r="B37" s="21" t="s">
        <v>26</v>
      </c>
      <c r="C37" s="21"/>
      <c r="D37" s="21"/>
      <c r="E37" s="21"/>
      <c r="F37" s="21"/>
      <c r="G37" s="22">
        <v>4280073</v>
      </c>
      <c r="H37" s="22">
        <v>926570.55</v>
      </c>
      <c r="I37" s="23">
        <v>21.648475388153425</v>
      </c>
      <c r="J37" s="22">
        <v>860535</v>
      </c>
      <c r="K37" s="23">
        <f>H37/J37*100</f>
        <v>107.67377852150118</v>
      </c>
    </row>
    <row r="38" spans="1:11" ht="25.5" customHeight="1" hidden="1">
      <c r="A38" s="34" t="s">
        <v>60</v>
      </c>
      <c r="B38" s="21" t="s">
        <v>27</v>
      </c>
      <c r="C38" s="21"/>
      <c r="D38" s="21"/>
      <c r="E38" s="21"/>
      <c r="F38" s="21"/>
      <c r="G38" s="22">
        <v>949000</v>
      </c>
      <c r="H38" s="22">
        <v>171120</v>
      </c>
      <c r="I38" s="23">
        <v>18.031612223393047</v>
      </c>
      <c r="J38" s="22">
        <v>102100</v>
      </c>
      <c r="K38" s="23">
        <f>H38/J38*100</f>
        <v>167.6003917727718</v>
      </c>
    </row>
    <row r="39" spans="1:11" ht="23.25" customHeight="1" hidden="1">
      <c r="A39" s="34" t="s">
        <v>60</v>
      </c>
      <c r="B39" s="21" t="s">
        <v>28</v>
      </c>
      <c r="C39" s="21"/>
      <c r="D39" s="21"/>
      <c r="E39" s="21"/>
      <c r="F39" s="21"/>
      <c r="G39" s="22">
        <v>1881564</v>
      </c>
      <c r="H39" s="22">
        <v>99000</v>
      </c>
      <c r="I39" s="23">
        <v>5.2615802598264</v>
      </c>
      <c r="J39" s="22">
        <v>0</v>
      </c>
      <c r="K39" s="23" t="e">
        <f>H39/J39*100</f>
        <v>#DIV/0!</v>
      </c>
    </row>
    <row r="40" spans="1:11" ht="30.75" customHeight="1" hidden="1">
      <c r="A40" s="34" t="s">
        <v>60</v>
      </c>
      <c r="B40" s="21" t="s">
        <v>29</v>
      </c>
      <c r="C40" s="21"/>
      <c r="D40" s="21"/>
      <c r="E40" s="21"/>
      <c r="F40" s="21"/>
      <c r="G40" s="22">
        <v>617000</v>
      </c>
      <c r="H40" s="22">
        <v>0</v>
      </c>
      <c r="I40" s="28">
        <v>0</v>
      </c>
      <c r="J40" s="22">
        <v>0</v>
      </c>
      <c r="K40" s="23" t="e">
        <f>H40/J40*100</f>
        <v>#DIV/0!</v>
      </c>
    </row>
    <row r="41" spans="1:11" ht="48.75" customHeight="1" hidden="1">
      <c r="A41" s="34" t="s">
        <v>60</v>
      </c>
      <c r="B41" s="21" t="s">
        <v>30</v>
      </c>
      <c r="C41" s="21"/>
      <c r="D41" s="21"/>
      <c r="E41" s="21"/>
      <c r="F41" s="21"/>
      <c r="G41" s="22">
        <v>839000</v>
      </c>
      <c r="H41" s="22">
        <v>0</v>
      </c>
      <c r="I41" s="23">
        <v>0</v>
      </c>
      <c r="J41" s="22">
        <v>0</v>
      </c>
      <c r="K41" s="23" t="e">
        <f>H41/J41*100</f>
        <v>#DIV/0!</v>
      </c>
    </row>
    <row r="42" spans="1:11" ht="34.5" customHeight="1">
      <c r="A42" s="34" t="s">
        <v>68</v>
      </c>
      <c r="B42" s="21" t="s">
        <v>85</v>
      </c>
      <c r="C42" s="21"/>
      <c r="D42" s="21"/>
      <c r="E42" s="21"/>
      <c r="F42" s="21"/>
      <c r="G42" s="22">
        <v>9780032</v>
      </c>
      <c r="H42" s="22">
        <v>5224977.56</v>
      </c>
      <c r="I42" s="23">
        <v>53.42495361978366</v>
      </c>
      <c r="J42" s="22">
        <f>SUM(J43:J45)</f>
        <v>7485315.84</v>
      </c>
      <c r="K42" s="23">
        <f>H42/J42*100</f>
        <v>69.80303398927786</v>
      </c>
    </row>
    <row r="43" spans="1:11" ht="63" customHeight="1" hidden="1">
      <c r="A43" s="34" t="s">
        <v>60</v>
      </c>
      <c r="B43" s="21" t="s">
        <v>31</v>
      </c>
      <c r="C43" s="21"/>
      <c r="D43" s="21"/>
      <c r="E43" s="21"/>
      <c r="F43" s="21"/>
      <c r="G43" s="22">
        <v>495000</v>
      </c>
      <c r="H43" s="22">
        <v>45149.06</v>
      </c>
      <c r="I43" s="23">
        <v>9.121022222222223</v>
      </c>
      <c r="J43" s="22">
        <v>0</v>
      </c>
      <c r="K43" s="23" t="e">
        <f>H43/J43*100</f>
        <v>#DIV/0!</v>
      </c>
    </row>
    <row r="44" spans="1:11" ht="15" customHeight="1" hidden="1">
      <c r="A44" s="34" t="s">
        <v>60</v>
      </c>
      <c r="B44" s="21" t="s">
        <v>32</v>
      </c>
      <c r="C44" s="21"/>
      <c r="D44" s="21"/>
      <c r="E44" s="21"/>
      <c r="F44" s="21"/>
      <c r="G44" s="22">
        <v>5855032</v>
      </c>
      <c r="H44" s="22">
        <v>5179828.5</v>
      </c>
      <c r="I44" s="23">
        <v>88.46797933811463</v>
      </c>
      <c r="J44" s="22">
        <v>4365177.6</v>
      </c>
      <c r="K44" s="23">
        <f>H44/J44*100</f>
        <v>118.66249153299056</v>
      </c>
    </row>
    <row r="45" spans="1:11" ht="60" customHeight="1" hidden="1">
      <c r="A45" s="34" t="s">
        <v>60</v>
      </c>
      <c r="B45" s="21" t="s">
        <v>33</v>
      </c>
      <c r="C45" s="21"/>
      <c r="D45" s="21"/>
      <c r="E45" s="21"/>
      <c r="F45" s="21"/>
      <c r="G45" s="22">
        <v>3430000</v>
      </c>
      <c r="H45" s="22">
        <v>0</v>
      </c>
      <c r="I45" s="23">
        <v>0</v>
      </c>
      <c r="J45" s="22">
        <v>3120138.24</v>
      </c>
      <c r="K45" s="23">
        <f>H45/J45*100</f>
        <v>0</v>
      </c>
    </row>
    <row r="46" spans="1:11" ht="34.5" customHeight="1">
      <c r="A46" s="34" t="s">
        <v>69</v>
      </c>
      <c r="B46" s="21" t="s">
        <v>84</v>
      </c>
      <c r="C46" s="21"/>
      <c r="D46" s="21"/>
      <c r="E46" s="21"/>
      <c r="F46" s="21"/>
      <c r="G46" s="22">
        <v>19087000</v>
      </c>
      <c r="H46" s="22">
        <v>7903.2</v>
      </c>
      <c r="I46" s="23">
        <v>0.04140619269659978</v>
      </c>
      <c r="J46" s="22">
        <f>SUM(J47:J50)</f>
        <v>24500</v>
      </c>
      <c r="K46" s="23">
        <f>H46/J46*100</f>
        <v>32.25795918367347</v>
      </c>
    </row>
    <row r="47" spans="1:11" ht="43.5" customHeight="1" hidden="1">
      <c r="A47" s="34" t="s">
        <v>60</v>
      </c>
      <c r="B47" s="21" t="s">
        <v>34</v>
      </c>
      <c r="C47" s="21"/>
      <c r="D47" s="21"/>
      <c r="E47" s="21"/>
      <c r="F47" s="21"/>
      <c r="G47" s="22">
        <v>12050000</v>
      </c>
      <c r="H47" s="22">
        <v>7903.2</v>
      </c>
      <c r="I47" s="23">
        <v>0.06558672199170124</v>
      </c>
      <c r="J47" s="22">
        <v>0</v>
      </c>
      <c r="K47" s="23" t="e">
        <f>H47/J47*100</f>
        <v>#DIV/0!</v>
      </c>
    </row>
    <row r="48" spans="1:11" ht="15" customHeight="1" hidden="1">
      <c r="A48" s="34" t="s">
        <v>60</v>
      </c>
      <c r="B48" s="21" t="s">
        <v>35</v>
      </c>
      <c r="C48" s="21"/>
      <c r="D48" s="21"/>
      <c r="E48" s="21"/>
      <c r="F48" s="21"/>
      <c r="G48" s="22">
        <v>2695000</v>
      </c>
      <c r="H48" s="22">
        <v>0</v>
      </c>
      <c r="I48" s="23">
        <v>0</v>
      </c>
      <c r="J48" s="22">
        <v>0</v>
      </c>
      <c r="K48" s="23" t="e">
        <f>H48/J48*100</f>
        <v>#DIV/0!</v>
      </c>
    </row>
    <row r="49" spans="1:11" ht="15" customHeight="1" hidden="1">
      <c r="A49" s="34" t="s">
        <v>60</v>
      </c>
      <c r="B49" s="21" t="s">
        <v>36</v>
      </c>
      <c r="C49" s="21"/>
      <c r="D49" s="21"/>
      <c r="E49" s="21"/>
      <c r="F49" s="21"/>
      <c r="G49" s="22">
        <v>1620000</v>
      </c>
      <c r="H49" s="22">
        <v>0</v>
      </c>
      <c r="I49" s="23">
        <v>0</v>
      </c>
      <c r="J49" s="22">
        <v>0</v>
      </c>
      <c r="K49" s="23" t="e">
        <f>H49/J49*100</f>
        <v>#DIV/0!</v>
      </c>
    </row>
    <row r="50" spans="1:11" ht="15" customHeight="1" hidden="1">
      <c r="A50" s="34" t="s">
        <v>60</v>
      </c>
      <c r="B50" s="21" t="s">
        <v>37</v>
      </c>
      <c r="C50" s="21"/>
      <c r="D50" s="21"/>
      <c r="E50" s="21"/>
      <c r="F50" s="21"/>
      <c r="G50" s="22">
        <v>2722000</v>
      </c>
      <c r="H50" s="22">
        <v>0</v>
      </c>
      <c r="I50" s="23">
        <v>0</v>
      </c>
      <c r="J50" s="22">
        <v>24500</v>
      </c>
      <c r="K50" s="23">
        <f>H50/J50*100</f>
        <v>0</v>
      </c>
    </row>
    <row r="51" spans="1:11" ht="33" customHeight="1">
      <c r="A51" s="34" t="s">
        <v>70</v>
      </c>
      <c r="B51" s="21" t="s">
        <v>83</v>
      </c>
      <c r="C51" s="21"/>
      <c r="D51" s="21"/>
      <c r="E51" s="21"/>
      <c r="F51" s="21"/>
      <c r="G51" s="22">
        <v>200000</v>
      </c>
      <c r="H51" s="22">
        <v>0</v>
      </c>
      <c r="I51" s="23">
        <v>0</v>
      </c>
      <c r="J51" s="22">
        <f>SUM(J52)</f>
        <v>0</v>
      </c>
      <c r="K51" s="23" t="e">
        <f>H51/J51*100</f>
        <v>#DIV/0!</v>
      </c>
    </row>
    <row r="52" spans="1:11" ht="38.25" customHeight="1" hidden="1">
      <c r="A52" s="34" t="s">
        <v>60</v>
      </c>
      <c r="B52" s="21" t="s">
        <v>38</v>
      </c>
      <c r="C52" s="21"/>
      <c r="D52" s="21"/>
      <c r="E52" s="21"/>
      <c r="F52" s="21"/>
      <c r="G52" s="22">
        <v>200000</v>
      </c>
      <c r="H52" s="22">
        <v>0</v>
      </c>
      <c r="I52" s="23">
        <v>0</v>
      </c>
      <c r="J52" s="22">
        <v>0</v>
      </c>
      <c r="K52" s="23" t="e">
        <f>H52/J52*100</f>
        <v>#DIV/0!</v>
      </c>
    </row>
    <row r="53" spans="1:11" ht="33" customHeight="1">
      <c r="A53" s="34" t="s">
        <v>71</v>
      </c>
      <c r="B53" s="21" t="s">
        <v>82</v>
      </c>
      <c r="C53" s="21"/>
      <c r="D53" s="21"/>
      <c r="E53" s="21"/>
      <c r="F53" s="21"/>
      <c r="G53" s="22">
        <v>129838965.8</v>
      </c>
      <c r="H53" s="22">
        <v>21084194.6</v>
      </c>
      <c r="I53" s="23">
        <v>16.238726541058142</v>
      </c>
      <c r="J53" s="22">
        <f>SUM(J54:J56)</f>
        <v>24559173.259999998</v>
      </c>
      <c r="K53" s="23">
        <f>H53/J53*100</f>
        <v>85.85058778969665</v>
      </c>
    </row>
    <row r="54" spans="1:11" ht="76.5" customHeight="1" hidden="1">
      <c r="A54" s="34" t="s">
        <v>60</v>
      </c>
      <c r="B54" s="21" t="s">
        <v>39</v>
      </c>
      <c r="C54" s="21"/>
      <c r="D54" s="21"/>
      <c r="E54" s="21"/>
      <c r="F54" s="21"/>
      <c r="G54" s="22">
        <v>26121376.87</v>
      </c>
      <c r="H54" s="22">
        <v>3617732.97</v>
      </c>
      <c r="I54" s="23">
        <v>13.849702441049006</v>
      </c>
      <c r="J54" s="22">
        <v>4433449.45</v>
      </c>
      <c r="K54" s="23">
        <f>H54/J54*100</f>
        <v>81.60086205561676</v>
      </c>
    </row>
    <row r="55" spans="1:11" ht="25.5" customHeight="1" hidden="1">
      <c r="A55" s="34" t="s">
        <v>60</v>
      </c>
      <c r="B55" s="21" t="s">
        <v>40</v>
      </c>
      <c r="C55" s="21"/>
      <c r="D55" s="21"/>
      <c r="E55" s="21"/>
      <c r="F55" s="21"/>
      <c r="G55" s="22">
        <v>350000</v>
      </c>
      <c r="H55" s="22">
        <v>0</v>
      </c>
      <c r="I55" s="23">
        <v>0</v>
      </c>
      <c r="J55" s="22">
        <v>3000</v>
      </c>
      <c r="K55" s="23">
        <f>H55/J55*100</f>
        <v>0</v>
      </c>
    </row>
    <row r="56" spans="1:11" ht="39.75" customHeight="1" hidden="1">
      <c r="A56" s="34" t="s">
        <v>60</v>
      </c>
      <c r="B56" s="21" t="s">
        <v>17</v>
      </c>
      <c r="C56" s="21"/>
      <c r="D56" s="21"/>
      <c r="E56" s="21"/>
      <c r="F56" s="21"/>
      <c r="G56" s="22">
        <v>103367588.93</v>
      </c>
      <c r="H56" s="22">
        <v>17466461.63</v>
      </c>
      <c r="I56" s="23">
        <v>16.89742578965269</v>
      </c>
      <c r="J56" s="22">
        <f>33700+20089023.81</f>
        <v>20122723.81</v>
      </c>
      <c r="K56" s="23">
        <f>H56/J56*100</f>
        <v>86.79968872464488</v>
      </c>
    </row>
    <row r="57" spans="1:11" ht="44.25" customHeight="1">
      <c r="A57" s="34" t="s">
        <v>72</v>
      </c>
      <c r="B57" s="21" t="s">
        <v>81</v>
      </c>
      <c r="C57" s="21"/>
      <c r="D57" s="21"/>
      <c r="E57" s="21"/>
      <c r="F57" s="21"/>
      <c r="G57" s="22">
        <v>15150888</v>
      </c>
      <c r="H57" s="22">
        <v>2846079.95</v>
      </c>
      <c r="I57" s="23">
        <v>18.78490521479665</v>
      </c>
      <c r="J57" s="22">
        <f>SUM(J58:J60)</f>
        <v>1502414.54</v>
      </c>
      <c r="K57" s="23">
        <f>H57/J57*100</f>
        <v>189.43373311602804</v>
      </c>
    </row>
    <row r="58" spans="1:11" ht="23.25" customHeight="1" hidden="1">
      <c r="A58" s="34" t="s">
        <v>60</v>
      </c>
      <c r="B58" s="21" t="s">
        <v>41</v>
      </c>
      <c r="C58" s="21"/>
      <c r="D58" s="21"/>
      <c r="E58" s="21"/>
      <c r="F58" s="21"/>
      <c r="G58" s="22">
        <v>1868000</v>
      </c>
      <c r="H58" s="22">
        <v>768240</v>
      </c>
      <c r="I58" s="23">
        <v>41.12633832976446</v>
      </c>
      <c r="J58" s="22">
        <v>98635</v>
      </c>
      <c r="K58" s="23">
        <f>H58/J58*100</f>
        <v>778.8715973031885</v>
      </c>
    </row>
    <row r="59" spans="1:11" ht="35.25" customHeight="1" hidden="1">
      <c r="A59" s="34" t="s">
        <v>60</v>
      </c>
      <c r="B59" s="21" t="s">
        <v>42</v>
      </c>
      <c r="C59" s="21"/>
      <c r="D59" s="21"/>
      <c r="E59" s="21"/>
      <c r="F59" s="21"/>
      <c r="G59" s="22">
        <v>11788888</v>
      </c>
      <c r="H59" s="22">
        <v>1821096</v>
      </c>
      <c r="I59" s="23">
        <v>15.447563841475127</v>
      </c>
      <c r="J59" s="22">
        <v>1242186</v>
      </c>
      <c r="K59" s="23">
        <f>H59/J59*100</f>
        <v>146.60413174838553</v>
      </c>
    </row>
    <row r="60" spans="1:11" ht="87" customHeight="1" hidden="1">
      <c r="A60" s="34" t="s">
        <v>60</v>
      </c>
      <c r="B60" s="21" t="s">
        <v>17</v>
      </c>
      <c r="C60" s="21"/>
      <c r="D60" s="21"/>
      <c r="E60" s="21"/>
      <c r="F60" s="21"/>
      <c r="G60" s="22">
        <v>1494000</v>
      </c>
      <c r="H60" s="22">
        <v>256743.95</v>
      </c>
      <c r="I60" s="23">
        <v>17.185003346720215</v>
      </c>
      <c r="J60" s="22">
        <v>161593.54</v>
      </c>
      <c r="K60" s="23">
        <f>H60/J60*100</f>
        <v>158.88255805275384</v>
      </c>
    </row>
    <row r="61" spans="1:11" ht="36" customHeight="1">
      <c r="A61" s="34" t="s">
        <v>73</v>
      </c>
      <c r="B61" s="21" t="s">
        <v>80</v>
      </c>
      <c r="C61" s="21"/>
      <c r="D61" s="21"/>
      <c r="E61" s="21"/>
      <c r="F61" s="21"/>
      <c r="G61" s="22">
        <v>96486595</v>
      </c>
      <c r="H61" s="22">
        <v>15520332.96</v>
      </c>
      <c r="I61" s="23">
        <v>16.085481055684472</v>
      </c>
      <c r="J61" s="22">
        <f>SUM(J62:J63)</f>
        <v>18515688.189999998</v>
      </c>
      <c r="K61" s="23">
        <f>H61/J61*100</f>
        <v>83.82260924215748</v>
      </c>
    </row>
    <row r="62" spans="1:11" ht="15" customHeight="1" hidden="1">
      <c r="A62" s="34" t="s">
        <v>60</v>
      </c>
      <c r="B62" s="21" t="s">
        <v>43</v>
      </c>
      <c r="C62" s="21"/>
      <c r="D62" s="21"/>
      <c r="E62" s="21"/>
      <c r="F62" s="21"/>
      <c r="G62" s="22">
        <v>42903180</v>
      </c>
      <c r="H62" s="22">
        <v>12870954</v>
      </c>
      <c r="I62" s="23">
        <v>30</v>
      </c>
      <c r="J62" s="22">
        <v>16933047.61</v>
      </c>
      <c r="K62" s="23">
        <f>H62/J62*100</f>
        <v>76.01085342959124</v>
      </c>
    </row>
    <row r="63" spans="1:11" ht="75.75" customHeight="1" hidden="1">
      <c r="A63" s="34" t="s">
        <v>60</v>
      </c>
      <c r="B63" s="21" t="s">
        <v>44</v>
      </c>
      <c r="C63" s="21"/>
      <c r="D63" s="21"/>
      <c r="E63" s="21"/>
      <c r="F63" s="21"/>
      <c r="G63" s="22">
        <v>53583415</v>
      </c>
      <c r="H63" s="22">
        <v>2649378.96</v>
      </c>
      <c r="I63" s="23">
        <v>4.944401098735495</v>
      </c>
      <c r="J63" s="22">
        <v>1582640.58</v>
      </c>
      <c r="K63" s="23">
        <f>H63/J63*100</f>
        <v>167.4024407992875</v>
      </c>
    </row>
    <row r="64" spans="1:11" ht="28.5" customHeight="1">
      <c r="A64" s="34" t="s">
        <v>74</v>
      </c>
      <c r="B64" s="21" t="s">
        <v>79</v>
      </c>
      <c r="C64" s="21"/>
      <c r="D64" s="21"/>
      <c r="E64" s="21"/>
      <c r="F64" s="21"/>
      <c r="G64" s="22">
        <v>23204467</v>
      </c>
      <c r="H64" s="22">
        <v>5591678.73</v>
      </c>
      <c r="I64" s="23">
        <v>24.09742369863527</v>
      </c>
      <c r="J64" s="22">
        <f>SUM(J65:J66)</f>
        <v>4767052.64</v>
      </c>
      <c r="K64" s="23">
        <f>H64/J64*100</f>
        <v>117.29844732740355</v>
      </c>
    </row>
    <row r="65" spans="1:11" ht="64.5" customHeight="1" hidden="1">
      <c r="A65" s="34" t="s">
        <v>60</v>
      </c>
      <c r="B65" s="21" t="s">
        <v>45</v>
      </c>
      <c r="C65" s="21"/>
      <c r="D65" s="21"/>
      <c r="E65" s="21"/>
      <c r="F65" s="21"/>
      <c r="G65" s="22">
        <v>19234327</v>
      </c>
      <c r="H65" s="22">
        <v>4621080</v>
      </c>
      <c r="I65" s="23">
        <v>24.02517124721858</v>
      </c>
      <c r="J65" s="22">
        <v>3973649</v>
      </c>
      <c r="K65" s="23">
        <f>H65/J65*100</f>
        <v>116.29310993497413</v>
      </c>
    </row>
    <row r="66" spans="1:11" ht="23.25" customHeight="1" hidden="1">
      <c r="A66" s="34" t="s">
        <v>60</v>
      </c>
      <c r="B66" s="21" t="s">
        <v>46</v>
      </c>
      <c r="C66" s="21"/>
      <c r="D66" s="21"/>
      <c r="E66" s="21"/>
      <c r="F66" s="21"/>
      <c r="G66" s="22">
        <v>3970140</v>
      </c>
      <c r="H66" s="22">
        <v>970598.73</v>
      </c>
      <c r="I66" s="23">
        <v>24.447468603122307</v>
      </c>
      <c r="J66" s="22">
        <v>793403.64</v>
      </c>
      <c r="K66" s="23">
        <f>H66/J66*100</f>
        <v>122.33353630694208</v>
      </c>
    </row>
    <row r="67" spans="1:11" ht="30.75" customHeight="1">
      <c r="A67" s="34" t="s">
        <v>75</v>
      </c>
      <c r="B67" s="21" t="s">
        <v>78</v>
      </c>
      <c r="C67" s="21"/>
      <c r="D67" s="21"/>
      <c r="E67" s="21"/>
      <c r="F67" s="21"/>
      <c r="G67" s="22">
        <v>1349000</v>
      </c>
      <c r="H67" s="22">
        <v>60569.06</v>
      </c>
      <c r="I67" s="23">
        <v>4.48992290585619</v>
      </c>
      <c r="J67" s="22">
        <f>SUM(J68)</f>
        <v>143539.92</v>
      </c>
      <c r="K67" s="23">
        <f>H67/J67*100</f>
        <v>42.19666556871426</v>
      </c>
    </row>
    <row r="68" spans="1:11" ht="60" customHeight="1" hidden="1">
      <c r="A68" s="34" t="s">
        <v>60</v>
      </c>
      <c r="B68" s="21" t="s">
        <v>47</v>
      </c>
      <c r="C68" s="21"/>
      <c r="D68" s="21"/>
      <c r="E68" s="21"/>
      <c r="F68" s="21"/>
      <c r="G68" s="22">
        <v>1349000</v>
      </c>
      <c r="H68" s="22">
        <v>60569.06</v>
      </c>
      <c r="I68" s="23">
        <v>4.48992290585619</v>
      </c>
      <c r="J68" s="22">
        <v>143539.92</v>
      </c>
      <c r="K68" s="23">
        <f>H68/J68*100</f>
        <v>42.19666556871426</v>
      </c>
    </row>
    <row r="69" spans="1:11" ht="42.75" customHeight="1">
      <c r="A69" s="34" t="s">
        <v>76</v>
      </c>
      <c r="B69" s="21" t="s">
        <v>77</v>
      </c>
      <c r="C69" s="21"/>
      <c r="D69" s="21"/>
      <c r="E69" s="21"/>
      <c r="F69" s="21"/>
      <c r="G69" s="22">
        <v>119729896</v>
      </c>
      <c r="H69" s="22">
        <v>15212159.93</v>
      </c>
      <c r="I69" s="23">
        <v>12.705398098733836</v>
      </c>
      <c r="J69" s="22">
        <f>SUM(J70:J73)</f>
        <v>33861470.489999995</v>
      </c>
      <c r="K69" s="23">
        <f>H69/J69*100</f>
        <v>44.92468788233066</v>
      </c>
    </row>
    <row r="70" spans="1:11" ht="63" customHeight="1" hidden="1">
      <c r="A70" s="29"/>
      <c r="B70" s="15" t="s">
        <v>48</v>
      </c>
      <c r="C70" s="15"/>
      <c r="D70" s="15"/>
      <c r="E70" s="15"/>
      <c r="F70" s="15"/>
      <c r="G70" s="1">
        <v>29566100</v>
      </c>
      <c r="H70" s="1">
        <v>1314150</v>
      </c>
      <c r="I70" s="8">
        <v>4.444786427699291</v>
      </c>
      <c r="J70" s="1">
        <v>20047451.06</v>
      </c>
      <c r="K70" s="8">
        <f>H70/J70*100</f>
        <v>6.555197446632401</v>
      </c>
    </row>
    <row r="71" spans="1:11" ht="49.5" customHeight="1" hidden="1">
      <c r="A71" s="29"/>
      <c r="B71" s="15" t="s">
        <v>49</v>
      </c>
      <c r="C71" s="15"/>
      <c r="D71" s="15"/>
      <c r="E71" s="15"/>
      <c r="F71" s="15"/>
      <c r="G71" s="1">
        <v>88618796</v>
      </c>
      <c r="H71" s="1">
        <v>13850695.75</v>
      </c>
      <c r="I71" s="8">
        <v>15.629523729931966</v>
      </c>
      <c r="J71" s="1">
        <v>13680411.03</v>
      </c>
      <c r="K71" s="8">
        <f>H71/J71*100</f>
        <v>101.2447339456876</v>
      </c>
    </row>
    <row r="72" spans="1:11" ht="32.25" customHeight="1" hidden="1">
      <c r="A72" s="29"/>
      <c r="B72" s="15" t="s">
        <v>50</v>
      </c>
      <c r="C72" s="15"/>
      <c r="D72" s="15"/>
      <c r="E72" s="15"/>
      <c r="F72" s="15"/>
      <c r="G72" s="1">
        <v>912000</v>
      </c>
      <c r="H72" s="1">
        <v>0</v>
      </c>
      <c r="I72" s="8">
        <v>0</v>
      </c>
      <c r="J72" s="1">
        <v>0</v>
      </c>
      <c r="K72" s="8" t="e">
        <f>H72/J72*100</f>
        <v>#DIV/0!</v>
      </c>
    </row>
    <row r="73" spans="1:11" ht="79.5" customHeight="1" hidden="1">
      <c r="A73" s="29"/>
      <c r="B73" s="15" t="s">
        <v>17</v>
      </c>
      <c r="C73" s="15"/>
      <c r="D73" s="15"/>
      <c r="E73" s="15"/>
      <c r="F73" s="15"/>
      <c r="G73" s="1">
        <v>633000</v>
      </c>
      <c r="H73" s="1">
        <v>47314.18</v>
      </c>
      <c r="I73" s="8">
        <v>7.474593996840443</v>
      </c>
      <c r="J73" s="1">
        <v>133608.4</v>
      </c>
      <c r="K73" s="8">
        <f>H73/J73*100</f>
        <v>35.4125788498328</v>
      </c>
    </row>
    <row r="74" spans="1:11" ht="24.75" customHeight="1">
      <c r="A74" s="29"/>
      <c r="B74" s="17" t="s">
        <v>51</v>
      </c>
      <c r="C74" s="17"/>
      <c r="D74" s="17"/>
      <c r="E74" s="17"/>
      <c r="F74" s="17"/>
      <c r="G74" s="1">
        <f>1324518576.21-4123000-1361133.13</f>
        <v>1319034443.08</v>
      </c>
      <c r="H74" s="1">
        <f>197496910.85-720146.76-361133.13</f>
        <v>196415630.96</v>
      </c>
      <c r="I74" s="8">
        <v>14.91084492111247</v>
      </c>
      <c r="J74" s="1">
        <f>J5+J7+J15+J20+J25+J27+J31+J35+J42+J46+J51+J53+J57+J61+J64+J67+J69</f>
        <v>210183251.28999996</v>
      </c>
      <c r="K74" s="8">
        <f>H74/J74*100</f>
        <v>93.44970627036115</v>
      </c>
    </row>
    <row r="75" spans="2:9" ht="15">
      <c r="B75" s="3"/>
      <c r="C75" s="3"/>
      <c r="D75" s="3"/>
      <c r="E75" s="3"/>
      <c r="F75" s="3"/>
      <c r="G75" s="3"/>
      <c r="H75" s="3"/>
      <c r="I75" s="9"/>
    </row>
    <row r="76" spans="2:8" ht="30" customHeight="1">
      <c r="B76" s="16"/>
      <c r="C76" s="16"/>
      <c r="D76" s="16"/>
      <c r="E76" s="16"/>
      <c r="F76" s="4"/>
      <c r="G76" s="4"/>
      <c r="H76" s="12"/>
    </row>
    <row r="78" ht="15">
      <c r="H78" s="6"/>
    </row>
  </sheetData>
  <sheetProtection/>
  <mergeCells count="74">
    <mergeCell ref="A1:K1"/>
    <mergeCell ref="B4:F4"/>
    <mergeCell ref="B2:I2"/>
    <mergeCell ref="B14:F1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20:F20"/>
    <mergeCell ref="B21:F21"/>
    <mergeCell ref="B15:F15"/>
    <mergeCell ref="B16:F16"/>
    <mergeCell ref="B17:F17"/>
    <mergeCell ref="B18:F18"/>
    <mergeCell ref="B19:F19"/>
    <mergeCell ref="B30:F30"/>
    <mergeCell ref="B22:F22"/>
    <mergeCell ref="B23:F23"/>
    <mergeCell ref="B24:F24"/>
    <mergeCell ref="B25:F25"/>
    <mergeCell ref="B34:F34"/>
    <mergeCell ref="B26:F26"/>
    <mergeCell ref="B27:F27"/>
    <mergeCell ref="B28:F28"/>
    <mergeCell ref="B29:F29"/>
    <mergeCell ref="B37:F37"/>
    <mergeCell ref="B31:F31"/>
    <mergeCell ref="B32:F32"/>
    <mergeCell ref="B33:F33"/>
    <mergeCell ref="B35:F35"/>
    <mergeCell ref="B36:F36"/>
    <mergeCell ref="B46:F46"/>
    <mergeCell ref="B38:F38"/>
    <mergeCell ref="B39:F39"/>
    <mergeCell ref="B40:F40"/>
    <mergeCell ref="B41:F41"/>
    <mergeCell ref="B62:F62"/>
    <mergeCell ref="B63:F63"/>
    <mergeCell ref="B50:F50"/>
    <mergeCell ref="B42:F42"/>
    <mergeCell ref="B43:F43"/>
    <mergeCell ref="B44:F44"/>
    <mergeCell ref="B45:F45"/>
    <mergeCell ref="B47:F47"/>
    <mergeCell ref="B48:F48"/>
    <mergeCell ref="B49:F49"/>
    <mergeCell ref="B56:F56"/>
    <mergeCell ref="B57:F57"/>
    <mergeCell ref="B58:F58"/>
    <mergeCell ref="B59:F59"/>
    <mergeCell ref="B60:F60"/>
    <mergeCell ref="B61:F61"/>
    <mergeCell ref="B53:F53"/>
    <mergeCell ref="B54:F54"/>
    <mergeCell ref="B72:F72"/>
    <mergeCell ref="B65:F65"/>
    <mergeCell ref="B66:F66"/>
    <mergeCell ref="B69:F69"/>
    <mergeCell ref="B70:F70"/>
    <mergeCell ref="B71:F71"/>
    <mergeCell ref="B64:F64"/>
    <mergeCell ref="B55:F55"/>
    <mergeCell ref="B67:F67"/>
    <mergeCell ref="B68:F68"/>
    <mergeCell ref="B76:E76"/>
    <mergeCell ref="B73:F73"/>
    <mergeCell ref="B74:F74"/>
    <mergeCell ref="B51:F51"/>
    <mergeCell ref="B52:F52"/>
  </mergeCells>
  <printOptions/>
  <pageMargins left="0.25" right="0.25" top="0.75" bottom="0.75" header="0.25" footer="0.25"/>
  <pageSetup fitToHeight="0" fitToWidth="1" horizontalDpi="600" verticalDpi="600" orientation="portrait" paperSize="9" scale="63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Админ</cp:lastModifiedBy>
  <cp:lastPrinted>2022-10-10T13:54:27Z</cp:lastPrinted>
  <dcterms:created xsi:type="dcterms:W3CDTF">2021-04-12T14:52:46Z</dcterms:created>
  <dcterms:modified xsi:type="dcterms:W3CDTF">2022-10-10T13:54:30Z</dcterms:modified>
  <cp:category/>
  <cp:version/>
  <cp:contentType/>
  <cp:contentStatus/>
</cp:coreProperties>
</file>